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610" windowHeight="10800"/>
  </bookViews>
  <sheets>
    <sheet name="EEFF" sheetId="1" r:id="rId1"/>
    <sheet name="EERR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54" i="2" l="1"/>
  <c r="F35" i="2" s="1"/>
  <c r="F37" i="2"/>
  <c r="F28" i="2"/>
  <c r="F16" i="2"/>
  <c r="G7" i="2" s="1"/>
  <c r="F12" i="2"/>
  <c r="F8" i="2"/>
  <c r="J55" i="1"/>
  <c r="J42" i="1"/>
  <c r="D42" i="1"/>
  <c r="J36" i="1"/>
  <c r="J46" i="1" s="1"/>
  <c r="D35" i="1"/>
  <c r="J29" i="1"/>
  <c r="J24" i="1"/>
  <c r="D23" i="1"/>
  <c r="I20" i="1"/>
  <c r="J19" i="1" s="1"/>
  <c r="D18" i="1"/>
  <c r="J15" i="1"/>
  <c r="D13" i="1"/>
  <c r="J12" i="1"/>
  <c r="J8" i="1"/>
  <c r="D8" i="1"/>
  <c r="J33" i="1" l="1"/>
  <c r="J52" i="1" s="1"/>
  <c r="D51" i="1"/>
  <c r="G27" i="2"/>
  <c r="G48" i="2" s="1"/>
</calcChain>
</file>

<file path=xl/sharedStrings.xml><?xml version="1.0" encoding="utf-8"?>
<sst xmlns="http://schemas.openxmlformats.org/spreadsheetml/2006/main" count="118" uniqueCount="112">
  <si>
    <t>FONDO SOCIAL PARA LA VIVIENDA</t>
  </si>
  <si>
    <t>BALANCE DE SITUACION AL 30 DE ABRIL DE 2017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</si>
  <si>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</si>
  <si>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</si>
  <si>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</si>
  <si>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</si>
  <si>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</si>
  <si>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</si>
  <si>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</si>
  <si>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</si>
  <si>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</si>
  <si>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</si>
  <si>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(EMISION PROPIA)</t>
  </si>
  <si>
    <t>CUENTAS POR COBRAR</t>
  </si>
  <si>
    <t>Certificados de Inversión FSV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</si>
  <si>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</si>
  <si>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</si>
  <si>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</si>
  <si>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</si>
  <si>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</si>
  <si>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</si>
  <si>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</si>
  <si>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</si>
  <si>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</si>
  <si>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</si>
  <si>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</si>
  <si>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</si>
  <si>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</si>
  <si>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</si>
  <si>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</si>
  <si>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</si>
  <si>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</si>
  <si>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</si>
  <si>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</si>
  <si>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</si>
  <si>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</si>
  <si>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</si>
  <si>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</si>
  <si>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</si>
  <si>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</si>
  <si>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</si>
  <si>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</si>
  <si>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</si>
  <si>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</si>
  <si>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</si>
  <si>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</si>
  <si>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</si>
  <si>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</si>
  <si>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</si>
  <si>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</si>
  <si>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</si>
  <si>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</si>
  <si>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</si>
  <si>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</si>
  <si>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</si>
  <si>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</si>
  <si>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</si>
  <si>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</si>
  <si>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</si>
  <si>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</si>
  <si>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</si>
  <si>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</si>
  <si>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</si>
  <si>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</si>
  <si>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Terrenos entregados en comodato</t>
  </si>
  <si>
    <t>TOTAL PATRIMONIO Y RESERVAS</t>
  </si>
  <si>
    <t>Mantenimiento y Reparaciones Pagados por Anticipado</t>
  </si>
  <si>
    <t>Amortización de Mantenimiento y Reparaciones Pagados    por Anticipado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</si>
  <si>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</si>
  <si>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</si>
  <si>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</si>
  <si>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</si>
  <si>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</si>
  <si>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Gerente de Finanzas</t>
  </si>
  <si>
    <t>Lic. José Misael Castillo</t>
  </si>
  <si>
    <t>Jefe Area de Contabilidad</t>
  </si>
  <si>
    <t xml:space="preserve">ESTADO DE RESULTADOS INSTITUCIONAL </t>
  </si>
  <si>
    <t>DEL 01 DE ENERO AL 30 DE ABRIL  DE 2017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</si>
  <si>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</si>
  <si>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</si>
  <si>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</si>
  <si>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</si>
  <si>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</si>
  <si>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</si>
  <si>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</si>
  <si>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</si>
  <si>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</si>
  <si>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</si>
  <si>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</si>
  <si>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GTIAS. POR DESPERF. DE CONSTRUCCION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</si>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</sst>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[$$-440A]#,##0.00_);\([$$-440A]#,##0.00\)"/>
    <numFmt numFmtId="165" formatCode="_([$$-440A]* #,##0.00_);_([$$-440A]* \(#,##0.00\);_([$$-440A]* &quot;-&quot;??_);_(@_)"/>
    <numFmt numFmtId="166" formatCode="_ * #,##0.00_ ;_ * \-#,##0.00_ ;_ * &quot;-&quot;??_ ;_ @_ "/>
    <numFmt numFmtId="167" formatCode="_(&quot;¢&quot;* #,##0.00000_);_(&quot;¢&quot;* \(#,##0.00000\);_(&quot;¢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sz val="11"/>
      <name val="Century Gothic"/>
      <family val="2"/>
    </font>
    <font>
      <b/>
      <sz val="10"/>
      <name val="Arial"/>
      <family val="2"/>
    </font>
    <font>
      <sz val="12"/>
      <name val="Century Gothic"/>
      <family val="2"/>
    </font>
    <font>
      <b/>
      <sz val="8"/>
      <color indexed="9"/>
      <name val="Century Gothic"/>
      <family val="2"/>
    </font>
    <font>
      <b/>
      <i/>
      <sz val="12"/>
      <name val="Century Gothic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left"/>
    </xf>
    <xf numFmtId="164" fontId="2" fillId="0" borderId="0" xfId="1" applyNumberFormat="1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164" fontId="4" fillId="0" borderId="0" xfId="1" applyNumberFormat="1" applyFont="1"/>
    <xf numFmtId="49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left"/>
    </xf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165" fontId="4" fillId="0" borderId="0" xfId="0" applyNumberFormat="1" applyFont="1"/>
    <xf numFmtId="44" fontId="6" fillId="0" borderId="0" xfId="1" applyNumberFormat="1" applyFont="1"/>
    <xf numFmtId="0" fontId="5" fillId="0" borderId="0" xfId="0" applyFont="1"/>
    <xf numFmtId="166" fontId="6" fillId="0" borderId="0" xfId="0" applyNumberFormat="1" applyFont="1" applyBorder="1"/>
    <xf numFmtId="165" fontId="5" fillId="0" borderId="0" xfId="0" applyNumberFormat="1" applyFont="1" applyAlignment="1">
      <alignment horizontal="left"/>
    </xf>
    <xf numFmtId="165" fontId="5" fillId="0" borderId="0" xfId="0" applyNumberFormat="1" applyFont="1"/>
    <xf numFmtId="165" fontId="6" fillId="0" borderId="0" xfId="1" applyNumberFormat="1" applyFont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165" fontId="8" fillId="0" borderId="0" xfId="0" applyNumberFormat="1" applyFont="1"/>
    <xf numFmtId="165" fontId="4" fillId="0" borderId="0" xfId="1" applyNumberFormat="1" applyFont="1"/>
    <xf numFmtId="165" fontId="4" fillId="0" borderId="0" xfId="0" applyNumberFormat="1" applyFont="1" applyAlignment="1">
      <alignment horizontal="left"/>
    </xf>
    <xf numFmtId="49" fontId="8" fillId="0" borderId="0" xfId="0" applyNumberFormat="1" applyFont="1" applyFill="1" applyAlignment="1">
      <alignment horizontal="left"/>
    </xf>
    <xf numFmtId="165" fontId="4" fillId="0" borderId="0" xfId="0" applyNumberFormat="1" applyFont="1" applyFill="1" applyAlignment="1">
      <alignment horizontal="left"/>
    </xf>
    <xf numFmtId="165" fontId="8" fillId="0" borderId="1" xfId="0" applyNumberFormat="1" applyFont="1" applyFill="1" applyBorder="1"/>
    <xf numFmtId="165" fontId="8" fillId="0" borderId="1" xfId="0" applyNumberFormat="1" applyFont="1" applyBorder="1"/>
    <xf numFmtId="165" fontId="5" fillId="0" borderId="0" xfId="1" applyNumberFormat="1" applyFont="1"/>
    <xf numFmtId="166" fontId="5" fillId="0" borderId="0" xfId="0" applyNumberFormat="1" applyFont="1" applyBorder="1"/>
    <xf numFmtId="49" fontId="4" fillId="0" borderId="0" xfId="0" applyNumberFormat="1" applyFont="1" applyFill="1" applyAlignment="1">
      <alignment horizontal="left"/>
    </xf>
    <xf numFmtId="165" fontId="4" fillId="0" borderId="0" xfId="0" applyNumberFormat="1" applyFont="1" applyFill="1"/>
    <xf numFmtId="49" fontId="5" fillId="0" borderId="0" xfId="0" applyNumberFormat="1" applyFont="1"/>
    <xf numFmtId="49" fontId="6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165" fontId="5" fillId="0" borderId="0" xfId="0" applyNumberFormat="1" applyFont="1" applyFill="1"/>
    <xf numFmtId="166" fontId="6" fillId="0" borderId="0" xfId="0" applyNumberFormat="1" applyFont="1"/>
    <xf numFmtId="165" fontId="8" fillId="0" borderId="0" xfId="0" applyNumberFormat="1" applyFont="1" applyFill="1" applyBorder="1"/>
    <xf numFmtId="166" fontId="5" fillId="0" borderId="0" xfId="0" applyNumberFormat="1" applyFont="1"/>
    <xf numFmtId="166" fontId="8" fillId="0" borderId="0" xfId="0" applyNumberFormat="1" applyFont="1"/>
    <xf numFmtId="166" fontId="8" fillId="0" borderId="0" xfId="0" applyNumberFormat="1" applyFont="1" applyBorder="1"/>
    <xf numFmtId="165" fontId="8" fillId="0" borderId="0" xfId="0" applyNumberFormat="1" applyFont="1" applyFill="1"/>
    <xf numFmtId="165" fontId="6" fillId="0" borderId="1" xfId="1" applyNumberFormat="1" applyFont="1" applyBorder="1"/>
    <xf numFmtId="165" fontId="4" fillId="0" borderId="0" xfId="0" applyNumberFormat="1" applyFont="1" applyFill="1" applyBorder="1"/>
    <xf numFmtId="165" fontId="6" fillId="0" borderId="2" xfId="1" applyNumberFormat="1" applyFont="1" applyBorder="1"/>
    <xf numFmtId="0" fontId="9" fillId="0" borderId="0" xfId="0" applyFont="1"/>
    <xf numFmtId="166" fontId="6" fillId="0" borderId="0" xfId="0" applyNumberFormat="1" applyFont="1" applyBorder="1" applyAlignment="1">
      <alignment horizontal="left"/>
    </xf>
    <xf numFmtId="49" fontId="5" fillId="0" borderId="0" xfId="0" applyNumberFormat="1" applyFont="1" applyFill="1" applyAlignment="1">
      <alignment horizontal="left"/>
    </xf>
    <xf numFmtId="165" fontId="5" fillId="0" borderId="0" xfId="1" applyNumberFormat="1" applyFont="1" applyBorder="1"/>
    <xf numFmtId="0" fontId="6" fillId="0" borderId="0" xfId="0" applyFont="1"/>
    <xf numFmtId="0" fontId="8" fillId="0" borderId="0" xfId="0" applyFont="1"/>
    <xf numFmtId="166" fontId="8" fillId="0" borderId="0" xfId="0" applyNumberFormat="1" applyFont="1" applyFill="1" applyBorder="1"/>
    <xf numFmtId="166" fontId="8" fillId="0" borderId="0" xfId="0" applyNumberFormat="1" applyFont="1" applyFill="1"/>
    <xf numFmtId="49" fontId="5" fillId="0" borderId="0" xfId="0" applyNumberFormat="1" applyFont="1" applyAlignment="1">
      <alignment horizontal="left"/>
    </xf>
    <xf numFmtId="166" fontId="4" fillId="0" borderId="0" xfId="0" applyNumberFormat="1" applyFont="1" applyBorder="1"/>
    <xf numFmtId="165" fontId="4" fillId="0" borderId="0" xfId="0" applyNumberFormat="1" applyFont="1" applyBorder="1"/>
    <xf numFmtId="165" fontId="6" fillId="0" borderId="1" xfId="0" applyNumberFormat="1" applyFont="1" applyBorder="1"/>
    <xf numFmtId="165" fontId="8" fillId="0" borderId="0" xfId="0" applyNumberFormat="1" applyFont="1" applyBorder="1"/>
    <xf numFmtId="49" fontId="8" fillId="2" borderId="0" xfId="0" applyNumberFormat="1" applyFont="1" applyFill="1" applyAlignment="1">
      <alignment horizontal="left"/>
    </xf>
    <xf numFmtId="165" fontId="8" fillId="2" borderId="0" xfId="0" applyNumberFormat="1" applyFont="1" applyFill="1"/>
    <xf numFmtId="165" fontId="5" fillId="0" borderId="2" xfId="0" applyNumberFormat="1" applyFont="1" applyBorder="1"/>
    <xf numFmtId="49" fontId="8" fillId="0" borderId="0" xfId="0" applyNumberFormat="1" applyFont="1" applyAlignment="1">
      <alignment horizontal="left" vertical="center" wrapText="1"/>
    </xf>
    <xf numFmtId="166" fontId="4" fillId="0" borderId="0" xfId="0" applyNumberFormat="1" applyFont="1"/>
    <xf numFmtId="166" fontId="3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165" fontId="10" fillId="0" borderId="0" xfId="0" applyNumberFormat="1" applyFont="1"/>
    <xf numFmtId="165" fontId="3" fillId="0" borderId="2" xfId="1" applyNumberFormat="1" applyFont="1" applyBorder="1"/>
    <xf numFmtId="0" fontId="10" fillId="0" borderId="0" xfId="0" applyFont="1"/>
    <xf numFmtId="166" fontId="5" fillId="0" borderId="0" xfId="0" applyNumberFormat="1" applyFont="1" applyAlignment="1">
      <alignment horizontal="left"/>
    </xf>
    <xf numFmtId="0" fontId="3" fillId="0" borderId="0" xfId="0" applyFont="1"/>
    <xf numFmtId="165" fontId="3" fillId="0" borderId="0" xfId="0" applyNumberFormat="1" applyFont="1"/>
    <xf numFmtId="165" fontId="3" fillId="0" borderId="2" xfId="0" applyNumberFormat="1" applyFont="1" applyBorder="1"/>
    <xf numFmtId="166" fontId="3" fillId="0" borderId="0" xfId="0" applyNumberFormat="1" applyFont="1" applyAlignment="1">
      <alignment horizontal="left" vertical="center"/>
    </xf>
    <xf numFmtId="165" fontId="3" fillId="0" borderId="3" xfId="1" applyNumberFormat="1" applyFont="1" applyBorder="1"/>
    <xf numFmtId="166" fontId="9" fillId="0" borderId="0" xfId="0" applyNumberFormat="1" applyFont="1" applyAlignment="1">
      <alignment horizontal="left" vertical="center"/>
    </xf>
    <xf numFmtId="165" fontId="2" fillId="0" borderId="0" xfId="0" applyNumberFormat="1" applyFont="1"/>
    <xf numFmtId="165" fontId="9" fillId="0" borderId="0" xfId="1" applyNumberFormat="1" applyFont="1"/>
    <xf numFmtId="0" fontId="3" fillId="0" borderId="0" xfId="0" applyNumberFormat="1" applyFont="1"/>
    <xf numFmtId="165" fontId="3" fillId="0" borderId="3" xfId="0" applyNumberFormat="1" applyFont="1" applyBorder="1"/>
    <xf numFmtId="7" fontId="2" fillId="0" borderId="0" xfId="0" applyNumberFormat="1" applyFont="1"/>
    <xf numFmtId="164" fontId="9" fillId="0" borderId="0" xfId="1" applyNumberFormat="1" applyFont="1"/>
    <xf numFmtId="165" fontId="9" fillId="0" borderId="0" xfId="0" applyNumberFormat="1" applyFont="1"/>
    <xf numFmtId="49" fontId="9" fillId="0" borderId="0" xfId="0" applyNumberFormat="1" applyFont="1" applyAlignment="1">
      <alignment horizontal="center"/>
    </xf>
    <xf numFmtId="44" fontId="9" fillId="0" borderId="0" xfId="1" applyFont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/>
    <xf numFmtId="7" fontId="10" fillId="0" borderId="0" xfId="0" applyNumberFormat="1" applyFont="1"/>
    <xf numFmtId="164" fontId="10" fillId="0" borderId="0" xfId="1" applyNumberFormat="1" applyFont="1"/>
    <xf numFmtId="49" fontId="3" fillId="2" borderId="0" xfId="0" applyNumberFormat="1" applyFont="1" applyFill="1"/>
    <xf numFmtId="49" fontId="10" fillId="0" borderId="0" xfId="0" applyNumberFormat="1" applyFont="1"/>
    <xf numFmtId="49" fontId="10" fillId="2" borderId="0" xfId="0" applyNumberFormat="1" applyFont="1" applyFill="1" applyAlignment="1">
      <alignment horizontal="left"/>
    </xf>
    <xf numFmtId="7" fontId="10" fillId="2" borderId="0" xfId="0" applyNumberFormat="1" applyFont="1" applyFill="1"/>
    <xf numFmtId="165" fontId="3" fillId="2" borderId="0" xfId="0" applyNumberFormat="1" applyFont="1" applyFill="1"/>
    <xf numFmtId="165" fontId="10" fillId="2" borderId="0" xfId="1" applyNumberFormat="1" applyFont="1" applyFill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7" fontId="3" fillId="0" borderId="0" xfId="0" applyNumberFormat="1" applyFont="1"/>
    <xf numFmtId="165" fontId="3" fillId="0" borderId="0" xfId="1" applyNumberFormat="1" applyFont="1"/>
    <xf numFmtId="165" fontId="10" fillId="0" borderId="0" xfId="1" applyNumberFormat="1" applyFont="1"/>
    <xf numFmtId="165" fontId="10" fillId="0" borderId="1" xfId="0" applyNumberFormat="1" applyFont="1" applyBorder="1"/>
    <xf numFmtId="165" fontId="10" fillId="0" borderId="0" xfId="0" applyNumberFormat="1" applyFont="1" applyBorder="1"/>
    <xf numFmtId="165" fontId="3" fillId="0" borderId="1" xfId="0" applyNumberFormat="1" applyFont="1" applyBorder="1"/>
    <xf numFmtId="165" fontId="3" fillId="0" borderId="0" xfId="0" applyNumberFormat="1" applyFont="1" applyBorder="1"/>
    <xf numFmtId="165" fontId="3" fillId="2" borderId="1" xfId="0" applyNumberFormat="1" applyFont="1" applyFill="1" applyBorder="1"/>
    <xf numFmtId="49" fontId="3" fillId="0" borderId="0" xfId="0" applyNumberFormat="1" applyFont="1" applyBorder="1"/>
    <xf numFmtId="49" fontId="10" fillId="0" borderId="0" xfId="0" applyNumberFormat="1" applyFont="1" applyBorder="1"/>
    <xf numFmtId="49" fontId="3" fillId="2" borderId="0" xfId="0" applyNumberFormat="1" applyFont="1" applyFill="1" applyBorder="1"/>
    <xf numFmtId="165" fontId="3" fillId="2" borderId="2" xfId="0" applyNumberFormat="1" applyFont="1" applyFill="1" applyBorder="1"/>
    <xf numFmtId="167" fontId="10" fillId="0" borderId="0" xfId="1" applyNumberFormat="1" applyFont="1"/>
    <xf numFmtId="165" fontId="10" fillId="0" borderId="0" xfId="0" applyNumberFormat="1" applyFont="1" applyFill="1"/>
    <xf numFmtId="44" fontId="10" fillId="0" borderId="0" xfId="1" applyFont="1"/>
    <xf numFmtId="165" fontId="10" fillId="0" borderId="1" xfId="0" applyNumberFormat="1" applyFont="1" applyFill="1" applyBorder="1"/>
    <xf numFmtId="0" fontId="13" fillId="0" borderId="0" xfId="0" applyFont="1"/>
    <xf numFmtId="49" fontId="13" fillId="0" borderId="0" xfId="0" applyNumberFormat="1" applyFont="1"/>
    <xf numFmtId="49" fontId="13" fillId="0" borderId="0" xfId="0" applyNumberFormat="1" applyFont="1" applyAlignment="1">
      <alignment horizontal="left"/>
    </xf>
    <xf numFmtId="7" fontId="13" fillId="0" borderId="0" xfId="0" applyNumberFormat="1" applyFont="1"/>
    <xf numFmtId="0" fontId="14" fillId="0" borderId="0" xfId="0" applyFont="1"/>
    <xf numFmtId="164" fontId="13" fillId="0" borderId="0" xfId="1" applyNumberFormat="1" applyFont="1"/>
    <xf numFmtId="49" fontId="9" fillId="0" borderId="0" xfId="0" applyNumberFormat="1" applyFont="1" applyAlignment="1"/>
    <xf numFmtId="49" fontId="9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6" fontId="3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92076</xdr:rowOff>
    </xdr:from>
    <xdr:to>
      <xdr:col>1</xdr:col>
      <xdr:colOff>904876</xdr:colOff>
      <xdr:row>4</xdr:row>
      <xdr:rowOff>183093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92076"/>
          <a:ext cx="1135856" cy="8887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257175</xdr:colOff>
      <xdr:row>4</xdr:row>
      <xdr:rowOff>14287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923925" cy="757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tabSelected="1" view="pageBreakPreview" zoomScale="80" zoomScaleNormal="90" zoomScaleSheetLayoutView="80" workbookViewId="0">
      <selection activeCell="C13" sqref="C13"/>
    </sheetView>
  </sheetViews>
  <sheetFormatPr baseColWidth="10" defaultRowHeight="15" x14ac:dyDescent="0.25"/>
  <cols>
    <col min="1" max="1" width="3.7109375" customWidth="1"/>
    <col min="2" max="2" width="61.140625" bestFit="1" customWidth="1"/>
    <col min="3" max="3" width="23.85546875" customWidth="1"/>
    <col min="4" max="4" width="23.5703125" customWidth="1"/>
    <col min="5" max="5" width="6" customWidth="1"/>
    <col min="6" max="6" width="5.28515625" customWidth="1"/>
    <col min="7" max="7" width="49.42578125" bestFit="1" customWidth="1"/>
    <col min="8" max="8" width="19.5703125" customWidth="1"/>
    <col min="9" max="9" width="22.7109375" customWidth="1"/>
    <col min="10" max="10" width="20.42578125" customWidth="1"/>
  </cols>
  <sheetData>
    <row r="1" spans="1:10" x14ac:dyDescent="0.25">
      <c r="A1" s="1"/>
      <c r="B1" s="2"/>
      <c r="C1" s="1"/>
      <c r="D1" s="3"/>
      <c r="E1" s="1"/>
      <c r="F1" s="1"/>
      <c r="G1" s="1"/>
      <c r="H1" s="1"/>
      <c r="I1" s="1"/>
      <c r="J1" s="1"/>
    </row>
    <row r="2" spans="1:10" ht="15.75" x14ac:dyDescent="0.25">
      <c r="A2" s="124" t="s">
        <v>0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15.75" x14ac:dyDescent="0.25">
      <c r="A3" s="124" t="s">
        <v>1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ht="15.75" x14ac:dyDescent="0.25">
      <c r="A4" s="124" t="s">
        <v>2</v>
      </c>
      <c r="B4" s="124"/>
      <c r="C4" s="124"/>
      <c r="D4" s="124"/>
      <c r="E4" s="124"/>
      <c r="F4" s="124"/>
      <c r="G4" s="124"/>
      <c r="H4" s="124"/>
      <c r="I4" s="124"/>
      <c r="J4" s="124"/>
    </row>
    <row r="5" spans="1:10" x14ac:dyDescent="0.25">
      <c r="A5" s="4"/>
      <c r="B5" s="5"/>
      <c r="C5" s="4"/>
      <c r="D5" s="6"/>
      <c r="E5" s="4"/>
      <c r="F5" s="4"/>
      <c r="G5" s="4"/>
      <c r="H5" s="4"/>
      <c r="I5" s="4"/>
      <c r="J5" s="4"/>
    </row>
    <row r="6" spans="1:10" x14ac:dyDescent="0.2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A7" s="125" t="s">
        <v>3</v>
      </c>
      <c r="B7" s="125"/>
      <c r="C7" s="8"/>
      <c r="D7" s="9"/>
      <c r="E7" s="10"/>
      <c r="F7" s="125" t="s">
        <v>4</v>
      </c>
      <c r="G7" s="125"/>
      <c r="H7" s="11"/>
      <c r="I7" s="4"/>
      <c r="J7" s="4"/>
    </row>
    <row r="8" spans="1:10" x14ac:dyDescent="0.25">
      <c r="A8" s="12" t="s">
        <v>5</v>
      </c>
      <c r="B8" s="13"/>
      <c r="C8" s="14"/>
      <c r="D8" s="15">
        <f>SUM(C9:C11)</f>
        <v>47425034.770000003</v>
      </c>
      <c r="E8" s="16"/>
      <c r="F8" s="17" t="s">
        <v>6</v>
      </c>
      <c r="G8" s="13"/>
      <c r="H8" s="18"/>
      <c r="I8" s="19"/>
      <c r="J8" s="20">
        <f>SUM(I9:I10)</f>
        <v>7728961.8200000003</v>
      </c>
    </row>
    <row r="9" spans="1:10" ht="16.5" x14ac:dyDescent="0.3">
      <c r="A9" s="21"/>
      <c r="B9" s="22" t="s">
        <v>7</v>
      </c>
      <c r="C9" s="23">
        <v>4700</v>
      </c>
      <c r="D9" s="24"/>
      <c r="E9" s="4"/>
      <c r="F9" s="17"/>
      <c r="G9" s="22" t="s">
        <v>8</v>
      </c>
      <c r="H9" s="25"/>
      <c r="I9" s="23">
        <v>4796332.78</v>
      </c>
      <c r="J9" s="24"/>
    </row>
    <row r="10" spans="1:10" ht="16.5" x14ac:dyDescent="0.3">
      <c r="A10" s="21"/>
      <c r="B10" s="22" t="s">
        <v>9</v>
      </c>
      <c r="C10" s="23">
        <v>21785334.770000003</v>
      </c>
      <c r="D10" s="24"/>
      <c r="E10" s="4"/>
      <c r="F10" s="17"/>
      <c r="G10" s="26" t="s">
        <v>10</v>
      </c>
      <c r="H10" s="27"/>
      <c r="I10" s="28">
        <v>2932629.04</v>
      </c>
      <c r="J10" s="24"/>
    </row>
    <row r="11" spans="1:10" ht="16.5" x14ac:dyDescent="0.3">
      <c r="A11" s="12"/>
      <c r="B11" s="22" t="s">
        <v>11</v>
      </c>
      <c r="C11" s="29">
        <v>25635000</v>
      </c>
      <c r="D11" s="30"/>
      <c r="E11" s="16"/>
      <c r="F11" s="31"/>
      <c r="G11" s="32"/>
      <c r="H11" s="27"/>
      <c r="I11" s="33"/>
      <c r="J11" s="24"/>
    </row>
    <row r="12" spans="1:10" x14ac:dyDescent="0.25">
      <c r="A12" s="34"/>
      <c r="B12" s="5"/>
      <c r="C12" s="14"/>
      <c r="D12" s="30"/>
      <c r="E12" s="16"/>
      <c r="F12" s="17" t="s">
        <v>12</v>
      </c>
      <c r="G12" s="35"/>
      <c r="H12" s="36"/>
      <c r="I12" s="37"/>
      <c r="J12" s="20">
        <f>SUM(I13)</f>
        <v>220248638.86000001</v>
      </c>
    </row>
    <row r="13" spans="1:10" ht="16.5" x14ac:dyDescent="0.3">
      <c r="A13" s="38" t="s">
        <v>13</v>
      </c>
      <c r="B13" s="13"/>
      <c r="C13" s="14"/>
      <c r="D13" s="20">
        <f>SUM(C14:C16)</f>
        <v>13750674.33</v>
      </c>
      <c r="E13" s="16"/>
      <c r="F13" s="17"/>
      <c r="G13" s="26" t="s">
        <v>14</v>
      </c>
      <c r="H13" s="27"/>
      <c r="I13" s="28">
        <v>220248638.86000001</v>
      </c>
      <c r="J13" s="24"/>
    </row>
    <row r="14" spans="1:10" ht="16.5" x14ac:dyDescent="0.3">
      <c r="A14" s="38"/>
      <c r="B14" s="22" t="s">
        <v>15</v>
      </c>
      <c r="C14" s="23">
        <v>4038727.0999999996</v>
      </c>
      <c r="D14" s="30"/>
      <c r="E14" s="16"/>
      <c r="F14" s="17"/>
      <c r="G14" s="26"/>
      <c r="H14" s="27"/>
      <c r="I14" s="33"/>
      <c r="J14" s="24"/>
    </row>
    <row r="15" spans="1:10" ht="16.5" x14ac:dyDescent="0.3">
      <c r="A15" s="38"/>
      <c r="B15" s="22" t="s">
        <v>16</v>
      </c>
      <c r="C15" s="23">
        <v>-563119.59</v>
      </c>
      <c r="D15" s="30"/>
      <c r="E15" s="16"/>
      <c r="F15" s="17" t="s">
        <v>17</v>
      </c>
      <c r="G15" s="35"/>
      <c r="H15" s="36"/>
      <c r="I15" s="37"/>
      <c r="J15" s="20">
        <f>SUM(I16+I17)</f>
        <v>44211214.270000003</v>
      </c>
    </row>
    <row r="16" spans="1:10" ht="16.5" x14ac:dyDescent="0.3">
      <c r="A16" s="38"/>
      <c r="B16" s="22" t="s">
        <v>18</v>
      </c>
      <c r="C16" s="29">
        <v>10275066.82</v>
      </c>
      <c r="D16" s="30"/>
      <c r="E16" s="16"/>
      <c r="F16" s="17"/>
      <c r="G16" s="26" t="s">
        <v>19</v>
      </c>
      <c r="H16" s="27"/>
      <c r="I16" s="39">
        <v>34211214.270000003</v>
      </c>
      <c r="J16" s="30"/>
    </row>
    <row r="17" spans="1:10" ht="16.5" x14ac:dyDescent="0.3">
      <c r="A17" s="40"/>
      <c r="B17" s="5"/>
      <c r="C17" s="14"/>
      <c r="D17" s="30"/>
      <c r="E17" s="4"/>
      <c r="F17" s="17"/>
      <c r="G17" s="26" t="s">
        <v>20</v>
      </c>
      <c r="H17" s="27"/>
      <c r="I17" s="28">
        <v>10000000</v>
      </c>
      <c r="J17" s="30"/>
    </row>
    <row r="18" spans="1:10" ht="16.5" x14ac:dyDescent="0.3">
      <c r="A18" s="38" t="s">
        <v>21</v>
      </c>
      <c r="B18" s="13"/>
      <c r="C18" s="14"/>
      <c r="D18" s="20">
        <f>SUM(C19:C21)</f>
        <v>503816.51000000536</v>
      </c>
      <c r="E18" s="4"/>
      <c r="F18" s="17" t="s">
        <v>22</v>
      </c>
      <c r="G18" s="26"/>
      <c r="H18" s="27"/>
      <c r="I18" s="33"/>
      <c r="J18" s="30"/>
    </row>
    <row r="19" spans="1:10" ht="16.5" x14ac:dyDescent="0.3">
      <c r="A19" s="41"/>
      <c r="B19" s="22" t="s">
        <v>23</v>
      </c>
      <c r="C19" s="23">
        <v>62362.099999999991</v>
      </c>
      <c r="D19" s="24"/>
      <c r="E19" s="4"/>
      <c r="F19" s="42" t="s">
        <v>24</v>
      </c>
      <c r="G19" s="35"/>
      <c r="H19" s="36"/>
      <c r="I19" s="37"/>
      <c r="J19" s="20">
        <f>I20</f>
        <v>218644415.94000003</v>
      </c>
    </row>
    <row r="20" spans="1:10" ht="16.5" x14ac:dyDescent="0.3">
      <c r="A20" s="41"/>
      <c r="B20" s="22" t="s">
        <v>25</v>
      </c>
      <c r="C20" s="23">
        <v>41111923.710000001</v>
      </c>
      <c r="D20" s="24"/>
      <c r="E20" s="4"/>
      <c r="F20" s="17"/>
      <c r="G20" s="26"/>
      <c r="H20" s="27"/>
      <c r="I20" s="28">
        <f>SUM(H21:H22)</f>
        <v>218644415.94000003</v>
      </c>
      <c r="J20" s="30"/>
    </row>
    <row r="21" spans="1:10" ht="16.5" x14ac:dyDescent="0.3">
      <c r="A21" s="41"/>
      <c r="B21" s="22" t="s">
        <v>26</v>
      </c>
      <c r="C21" s="29">
        <v>-40670469.299999997</v>
      </c>
      <c r="D21" s="24"/>
      <c r="E21" s="4"/>
      <c r="F21" s="17"/>
      <c r="G21" s="26" t="s">
        <v>27</v>
      </c>
      <c r="H21" s="43">
        <v>218320092.61000001</v>
      </c>
      <c r="I21" s="33"/>
      <c r="J21" s="30"/>
    </row>
    <row r="22" spans="1:10" ht="16.5" x14ac:dyDescent="0.3">
      <c r="A22" s="41"/>
      <c r="B22" s="2"/>
      <c r="C22" s="1"/>
      <c r="D22" s="24"/>
      <c r="E22" s="4"/>
      <c r="F22" s="31"/>
      <c r="G22" s="26" t="s">
        <v>28</v>
      </c>
      <c r="H22" s="28">
        <v>324323.33</v>
      </c>
      <c r="I22" s="33"/>
      <c r="J22" s="30"/>
    </row>
    <row r="23" spans="1:10" x14ac:dyDescent="0.25">
      <c r="A23" s="38" t="s">
        <v>29</v>
      </c>
      <c r="B23" s="5"/>
      <c r="C23" s="14"/>
      <c r="D23" s="20">
        <f>SUM(C24:C33)</f>
        <v>820175152.93999994</v>
      </c>
      <c r="E23" s="16"/>
      <c r="F23" s="17" t="s">
        <v>30</v>
      </c>
      <c r="G23" s="32"/>
      <c r="H23" s="27"/>
      <c r="I23" s="33"/>
      <c r="J23" s="30"/>
    </row>
    <row r="24" spans="1:10" ht="16.5" x14ac:dyDescent="0.3">
      <c r="A24" s="1"/>
      <c r="B24" s="22" t="s">
        <v>31</v>
      </c>
      <c r="C24" s="23">
        <v>888549945.7299999</v>
      </c>
      <c r="D24" s="3"/>
      <c r="E24" s="4"/>
      <c r="F24" s="17"/>
      <c r="G24" s="35"/>
      <c r="H24" s="36"/>
      <c r="I24" s="37"/>
      <c r="J24" s="20">
        <f>SUM(I25:I26)</f>
        <v>4196989.67</v>
      </c>
    </row>
    <row r="25" spans="1:10" ht="16.5" x14ac:dyDescent="0.3">
      <c r="A25" s="41"/>
      <c r="B25" s="22" t="s">
        <v>32</v>
      </c>
      <c r="C25" s="23">
        <v>48742094.149999999</v>
      </c>
      <c r="D25" s="24"/>
      <c r="E25" s="4"/>
      <c r="F25" s="17"/>
      <c r="G25" s="26" t="s">
        <v>33</v>
      </c>
      <c r="H25" s="27"/>
      <c r="I25" s="43">
        <v>177858.31</v>
      </c>
      <c r="J25" s="30"/>
    </row>
    <row r="26" spans="1:10" ht="16.5" x14ac:dyDescent="0.3">
      <c r="A26" s="41"/>
      <c r="B26" s="22" t="s">
        <v>34</v>
      </c>
      <c r="C26" s="23">
        <v>3581495.5700000003</v>
      </c>
      <c r="D26" s="24"/>
      <c r="E26" s="4"/>
      <c r="F26" s="17"/>
      <c r="G26" s="26" t="s">
        <v>35</v>
      </c>
      <c r="H26" s="27"/>
      <c r="I26" s="28">
        <v>4019131.36</v>
      </c>
      <c r="J26" s="30"/>
    </row>
    <row r="27" spans="1:10" ht="16.5" x14ac:dyDescent="0.3">
      <c r="A27" s="41"/>
      <c r="B27" s="22" t="s">
        <v>36</v>
      </c>
      <c r="C27" s="23">
        <v>-12752799.970000001</v>
      </c>
      <c r="D27" s="24"/>
      <c r="E27" s="4"/>
      <c r="F27" s="31"/>
      <c r="G27" s="26"/>
      <c r="H27" s="27"/>
      <c r="I27" s="43"/>
      <c r="J27" s="30"/>
    </row>
    <row r="28" spans="1:10" ht="16.5" x14ac:dyDescent="0.3">
      <c r="A28" s="41"/>
      <c r="B28" s="22" t="s">
        <v>37</v>
      </c>
      <c r="C28" s="23">
        <v>-50311602.659999996</v>
      </c>
      <c r="D28" s="24"/>
      <c r="E28" s="4"/>
      <c r="F28" s="17" t="s">
        <v>38</v>
      </c>
      <c r="G28" s="32"/>
      <c r="H28" s="27"/>
      <c r="I28" s="33"/>
      <c r="J28" s="30"/>
    </row>
    <row r="29" spans="1:10" ht="16.5" x14ac:dyDescent="0.3">
      <c r="A29" s="41"/>
      <c r="B29" s="26" t="s">
        <v>39</v>
      </c>
      <c r="C29" s="23">
        <v>-57939463.740000002</v>
      </c>
      <c r="D29" s="24"/>
      <c r="E29" s="4"/>
      <c r="F29" s="17"/>
      <c r="G29" s="26"/>
      <c r="H29" s="27"/>
      <c r="I29" s="33"/>
      <c r="J29" s="44">
        <f>SUM(I30:I30)</f>
        <v>2001365.77</v>
      </c>
    </row>
    <row r="30" spans="1:10" ht="16.5" x14ac:dyDescent="0.3">
      <c r="A30" s="41"/>
      <c r="B30" s="22" t="s">
        <v>40</v>
      </c>
      <c r="C30" s="23">
        <v>-166713.41</v>
      </c>
      <c r="D30" s="24"/>
      <c r="E30" s="4"/>
      <c r="F30" s="31"/>
      <c r="G30" s="26" t="s">
        <v>41</v>
      </c>
      <c r="H30" s="27"/>
      <c r="I30" s="28">
        <v>2001365.77</v>
      </c>
      <c r="J30" s="30"/>
    </row>
    <row r="31" spans="1:10" ht="16.5" x14ac:dyDescent="0.3">
      <c r="A31" s="41"/>
      <c r="B31" s="22" t="s">
        <v>42</v>
      </c>
      <c r="C31" s="23">
        <v>472197.27</v>
      </c>
      <c r="D31" s="24"/>
      <c r="E31" s="4"/>
      <c r="F31" s="31"/>
      <c r="G31" s="32"/>
      <c r="H31" s="27"/>
      <c r="I31" s="45"/>
      <c r="J31" s="30"/>
    </row>
    <row r="32" spans="1:10" ht="16.5" x14ac:dyDescent="0.3">
      <c r="A32" s="41"/>
      <c r="B32" s="22" t="s">
        <v>43</v>
      </c>
      <c r="C32" s="23">
        <v>4949.0600000000004</v>
      </c>
      <c r="D32" s="24"/>
      <c r="E32" s="4"/>
      <c r="F32" s="31"/>
      <c r="G32" s="32"/>
      <c r="H32" s="27"/>
      <c r="I32" s="45"/>
      <c r="J32" s="30"/>
    </row>
    <row r="33" spans="1:10" ht="17.25" thickBot="1" x14ac:dyDescent="0.35">
      <c r="A33" s="41"/>
      <c r="B33" s="22" t="s">
        <v>44</v>
      </c>
      <c r="C33" s="29">
        <v>-4949.0600000000004</v>
      </c>
      <c r="D33" s="24"/>
      <c r="E33" s="4"/>
      <c r="F33" s="31"/>
      <c r="G33" s="35" t="s">
        <v>45</v>
      </c>
      <c r="H33" s="27"/>
      <c r="I33" s="45"/>
      <c r="J33" s="46">
        <f>SUM(J8:J32)</f>
        <v>497031586.32999998</v>
      </c>
    </row>
    <row r="34" spans="1:10" ht="17.25" thickTop="1" x14ac:dyDescent="0.3">
      <c r="A34" s="41"/>
      <c r="B34" s="47"/>
      <c r="C34" s="47"/>
      <c r="D34" s="24"/>
      <c r="E34" s="16"/>
      <c r="F34" s="48" t="s">
        <v>46</v>
      </c>
      <c r="G34" s="49"/>
      <c r="H34" s="27"/>
      <c r="I34" s="45"/>
      <c r="J34" s="50"/>
    </row>
    <row r="35" spans="1:10" ht="16.5" x14ac:dyDescent="0.3">
      <c r="A35" s="38" t="s">
        <v>47</v>
      </c>
      <c r="B35" s="5"/>
      <c r="C35" s="14"/>
      <c r="D35" s="20">
        <f>SUM(C36:C40)</f>
        <v>16172081.340000004</v>
      </c>
      <c r="E35" s="4"/>
      <c r="F35" s="51" t="s">
        <v>48</v>
      </c>
      <c r="G35" s="26"/>
      <c r="H35" s="27"/>
      <c r="I35" s="33"/>
      <c r="J35" s="30"/>
    </row>
    <row r="36" spans="1:10" ht="16.5" x14ac:dyDescent="0.3">
      <c r="A36" s="1"/>
      <c r="B36" s="22" t="s">
        <v>49</v>
      </c>
      <c r="C36" s="23">
        <v>14097954.6</v>
      </c>
      <c r="D36" s="3"/>
      <c r="E36" s="4"/>
      <c r="F36" s="52"/>
      <c r="G36" s="26"/>
      <c r="H36" s="27"/>
      <c r="I36" s="37"/>
      <c r="J36" s="20">
        <f>SUM(I37:I40)</f>
        <v>30618139.620000001</v>
      </c>
    </row>
    <row r="37" spans="1:10" ht="16.5" x14ac:dyDescent="0.3">
      <c r="A37" s="41"/>
      <c r="B37" s="22" t="s">
        <v>50</v>
      </c>
      <c r="C37" s="23">
        <v>-4651288.7699999996</v>
      </c>
      <c r="D37" s="24"/>
      <c r="E37" s="4"/>
      <c r="F37" s="52"/>
      <c r="G37" s="53" t="s">
        <v>51</v>
      </c>
      <c r="H37" s="45"/>
      <c r="I37" s="39">
        <v>6635428.5700000003</v>
      </c>
      <c r="J37" s="30"/>
    </row>
    <row r="38" spans="1:10" ht="16.5" x14ac:dyDescent="0.3">
      <c r="A38" s="41"/>
      <c r="B38" s="22" t="s">
        <v>52</v>
      </c>
      <c r="C38" s="23">
        <v>5854216.8600000003</v>
      </c>
      <c r="D38" s="24"/>
      <c r="E38" s="4"/>
      <c r="F38" s="52"/>
      <c r="G38" s="53" t="s">
        <v>53</v>
      </c>
      <c r="H38" s="49"/>
      <c r="I38" s="43">
        <v>189871.06</v>
      </c>
      <c r="J38" s="30"/>
    </row>
    <row r="39" spans="1:10" ht="16.5" x14ac:dyDescent="0.3">
      <c r="A39" s="41"/>
      <c r="B39" s="22" t="s">
        <v>54</v>
      </c>
      <c r="C39" s="23">
        <v>1741071.19</v>
      </c>
      <c r="D39" s="24"/>
      <c r="E39" s="4"/>
      <c r="F39" s="52"/>
      <c r="G39" s="54" t="s">
        <v>55</v>
      </c>
      <c r="H39" s="49"/>
      <c r="I39" s="43">
        <v>14871624.600000001</v>
      </c>
      <c r="J39" s="30"/>
    </row>
    <row r="40" spans="1:10" ht="16.5" x14ac:dyDescent="0.3">
      <c r="A40" s="41"/>
      <c r="B40" s="22" t="s">
        <v>56</v>
      </c>
      <c r="C40" s="29">
        <v>-869872.54</v>
      </c>
      <c r="D40" s="24"/>
      <c r="E40" s="16"/>
      <c r="F40" s="16"/>
      <c r="G40" s="41" t="s">
        <v>57</v>
      </c>
      <c r="H40" s="55"/>
      <c r="I40" s="29">
        <v>8921215.3900000006</v>
      </c>
      <c r="J40" s="30"/>
    </row>
    <row r="41" spans="1:10" ht="16.5" x14ac:dyDescent="0.3">
      <c r="A41" s="41"/>
      <c r="B41" s="2"/>
      <c r="C41" s="1"/>
      <c r="D41" s="24"/>
      <c r="E41" s="4"/>
      <c r="F41" s="17" t="s">
        <v>58</v>
      </c>
      <c r="G41" s="56"/>
      <c r="H41" s="57"/>
      <c r="I41" s="19"/>
      <c r="J41" s="30"/>
    </row>
    <row r="42" spans="1:10" x14ac:dyDescent="0.25">
      <c r="A42" s="38" t="s">
        <v>59</v>
      </c>
      <c r="B42" s="5"/>
      <c r="C42" s="14"/>
      <c r="D42" s="44">
        <f>SUM(C43:C48)</f>
        <v>1246251.3</v>
      </c>
      <c r="E42" s="4"/>
      <c r="F42" s="38"/>
      <c r="G42" s="13"/>
      <c r="H42" s="18"/>
      <c r="I42" s="19"/>
      <c r="J42" s="58">
        <f>SUM(I43:I44)</f>
        <v>371623285.23999995</v>
      </c>
    </row>
    <row r="43" spans="1:10" ht="16.5" x14ac:dyDescent="0.3">
      <c r="A43" s="1"/>
      <c r="B43" s="22" t="s">
        <v>60</v>
      </c>
      <c r="C43" s="23">
        <v>2675.2</v>
      </c>
      <c r="D43" s="3"/>
      <c r="E43" s="4"/>
      <c r="F43" s="38"/>
      <c r="G43" s="22" t="s">
        <v>61</v>
      </c>
      <c r="H43" s="18"/>
      <c r="I43" s="59">
        <v>359745380.02999997</v>
      </c>
      <c r="J43" s="16"/>
    </row>
    <row r="44" spans="1:10" ht="16.5" x14ac:dyDescent="0.3">
      <c r="A44" s="41"/>
      <c r="B44" s="22" t="s">
        <v>62</v>
      </c>
      <c r="C44" s="23">
        <v>-2675.2</v>
      </c>
      <c r="D44" s="24"/>
      <c r="E44" s="4"/>
      <c r="F44" s="40"/>
      <c r="G44" s="22" t="s">
        <v>63</v>
      </c>
      <c r="H44" s="18"/>
      <c r="I44" s="29">
        <v>11877905.210000001</v>
      </c>
      <c r="J44" s="4"/>
    </row>
    <row r="45" spans="1:10" ht="16.5" x14ac:dyDescent="0.3">
      <c r="A45" s="41"/>
      <c r="B45" s="22"/>
      <c r="C45" s="23"/>
      <c r="D45" s="24"/>
      <c r="E45" s="4"/>
      <c r="F45" s="40"/>
      <c r="G45" s="5"/>
      <c r="H45" s="18"/>
      <c r="I45" s="19"/>
      <c r="J45" s="4"/>
    </row>
    <row r="46" spans="1:10" ht="17.25" thickBot="1" x14ac:dyDescent="0.35">
      <c r="A46" s="41"/>
      <c r="B46" s="60" t="s">
        <v>64</v>
      </c>
      <c r="C46" s="61">
        <v>1231157.6200000001</v>
      </c>
      <c r="D46" s="24"/>
      <c r="E46" s="4"/>
      <c r="F46" s="4"/>
      <c r="G46" s="13" t="s">
        <v>65</v>
      </c>
      <c r="H46" s="14"/>
      <c r="I46" s="14"/>
      <c r="J46" s="62">
        <f>SUM(+J36+J42)</f>
        <v>402241424.85999995</v>
      </c>
    </row>
    <row r="47" spans="1:10" ht="17.25" thickTop="1" x14ac:dyDescent="0.3">
      <c r="A47" s="41"/>
      <c r="B47" s="22" t="s">
        <v>66</v>
      </c>
      <c r="C47" s="59">
        <v>63050.96</v>
      </c>
      <c r="D47" s="24"/>
      <c r="E47" s="4"/>
      <c r="F47" s="4"/>
      <c r="G47" s="16"/>
      <c r="H47" s="19"/>
      <c r="I47" s="19"/>
      <c r="J47" s="19"/>
    </row>
    <row r="48" spans="1:10" ht="36" customHeight="1" x14ac:dyDescent="0.3">
      <c r="A48" s="41"/>
      <c r="B48" s="63" t="s">
        <v>67</v>
      </c>
      <c r="C48" s="29">
        <v>-47957.279999999999</v>
      </c>
      <c r="D48" s="24"/>
      <c r="E48" s="4"/>
      <c r="F48" s="4"/>
      <c r="G48" s="16"/>
      <c r="H48" s="19"/>
      <c r="I48" s="19"/>
      <c r="J48" s="19"/>
    </row>
    <row r="49" spans="1:10" ht="16.5" x14ac:dyDescent="0.3">
      <c r="A49" s="41"/>
      <c r="B49" s="2"/>
      <c r="C49" s="1"/>
      <c r="D49" s="24"/>
      <c r="E49" s="4"/>
      <c r="F49" s="16"/>
      <c r="G49" s="16"/>
      <c r="H49" s="19"/>
      <c r="I49" s="19"/>
      <c r="J49" s="19"/>
    </row>
    <row r="50" spans="1:10" x14ac:dyDescent="0.25">
      <c r="A50" s="64"/>
      <c r="B50" s="5"/>
      <c r="C50" s="14"/>
      <c r="D50" s="24"/>
      <c r="E50" s="4"/>
      <c r="F50" s="16"/>
      <c r="G50" s="4"/>
      <c r="H50" s="14"/>
      <c r="I50" s="14"/>
      <c r="J50" s="14"/>
    </row>
    <row r="51" spans="1:10" ht="18" thickBot="1" x14ac:dyDescent="0.35">
      <c r="A51" s="65" t="s">
        <v>68</v>
      </c>
      <c r="B51" s="66"/>
      <c r="C51" s="67"/>
      <c r="D51" s="68">
        <f>SUM(D8:D46)</f>
        <v>899273011.18999994</v>
      </c>
      <c r="E51" s="69"/>
      <c r="F51" s="69"/>
      <c r="G51" s="16"/>
      <c r="H51" s="19"/>
      <c r="I51" s="19"/>
      <c r="J51" s="19"/>
    </row>
    <row r="52" spans="1:10" ht="18.75" thickTop="1" thickBot="1" x14ac:dyDescent="0.35">
      <c r="A52" s="70"/>
      <c r="B52" s="5"/>
      <c r="C52" s="14"/>
      <c r="D52" s="50"/>
      <c r="E52" s="4"/>
      <c r="F52" s="16"/>
      <c r="G52" s="71" t="s">
        <v>69</v>
      </c>
      <c r="H52" s="72"/>
      <c r="I52" s="67"/>
      <c r="J52" s="73">
        <f>J33+J46</f>
        <v>899273011.18999994</v>
      </c>
    </row>
    <row r="53" spans="1:10" ht="15.75" thickTop="1" x14ac:dyDescent="0.25">
      <c r="A53" s="70"/>
      <c r="B53" s="5"/>
      <c r="C53" s="14"/>
      <c r="D53" s="24"/>
      <c r="E53" s="4"/>
      <c r="F53" s="16"/>
      <c r="G53" s="4"/>
      <c r="H53" s="4"/>
      <c r="I53" s="4"/>
      <c r="J53" s="4"/>
    </row>
    <row r="54" spans="1:10" ht="18" thickBot="1" x14ac:dyDescent="0.35">
      <c r="A54" s="74" t="s">
        <v>70</v>
      </c>
      <c r="B54" s="66"/>
      <c r="C54" s="67"/>
      <c r="D54" s="75">
        <v>249053963.64000002</v>
      </c>
      <c r="E54" s="69"/>
      <c r="F54" s="69"/>
      <c r="G54" s="4"/>
      <c r="H54" s="14"/>
      <c r="I54" s="14"/>
      <c r="J54" s="14"/>
    </row>
    <row r="55" spans="1:10" ht="17.25" thickTop="1" thickBot="1" x14ac:dyDescent="0.3">
      <c r="A55" s="76"/>
      <c r="B55" s="2"/>
      <c r="C55" s="77"/>
      <c r="D55" s="78"/>
      <c r="E55" s="1"/>
      <c r="F55" s="47"/>
      <c r="G55" s="79" t="s">
        <v>71</v>
      </c>
      <c r="H55" s="72"/>
      <c r="I55" s="72"/>
      <c r="J55" s="80">
        <f>D54</f>
        <v>249053963.64000002</v>
      </c>
    </row>
    <row r="56" spans="1:10" ht="15.75" thickTop="1" x14ac:dyDescent="0.25">
      <c r="A56" s="76"/>
      <c r="B56" s="2"/>
      <c r="C56" s="81"/>
      <c r="D56" s="82"/>
      <c r="E56" s="1"/>
      <c r="F56" s="47"/>
      <c r="G56" s="47"/>
      <c r="H56" s="47"/>
      <c r="I56" s="47"/>
      <c r="J56" s="47"/>
    </row>
    <row r="57" spans="1:10" x14ac:dyDescent="0.25">
      <c r="A57" s="76"/>
      <c r="B57" s="2"/>
      <c r="C57" s="81"/>
      <c r="D57" s="82"/>
      <c r="E57" s="1"/>
      <c r="F57" s="47"/>
      <c r="G57" s="47"/>
      <c r="H57" s="83"/>
      <c r="I57" s="47"/>
      <c r="J57" s="47"/>
    </row>
    <row r="58" spans="1:10" x14ac:dyDescent="0.25">
      <c r="A58" s="76"/>
      <c r="B58" s="2"/>
      <c r="C58" s="81"/>
      <c r="D58" s="82"/>
      <c r="E58" s="1"/>
      <c r="F58" s="47"/>
      <c r="G58" s="47"/>
      <c r="H58" s="83"/>
      <c r="I58" s="47"/>
      <c r="J58" s="47"/>
    </row>
    <row r="59" spans="1:10" x14ac:dyDescent="0.25">
      <c r="A59" s="76"/>
      <c r="B59" s="2"/>
      <c r="C59" s="81"/>
      <c r="D59" s="82"/>
      <c r="E59" s="1"/>
      <c r="F59" s="47"/>
      <c r="G59" s="47"/>
      <c r="H59" s="83"/>
      <c r="I59" s="47"/>
      <c r="J59" s="47"/>
    </row>
    <row r="60" spans="1:10" x14ac:dyDescent="0.25">
      <c r="A60" s="76"/>
      <c r="B60" s="2"/>
      <c r="C60" s="81"/>
      <c r="D60" s="82"/>
      <c r="E60" s="1"/>
      <c r="F60" s="1"/>
      <c r="G60" s="47"/>
      <c r="H60" s="83"/>
      <c r="I60" s="47"/>
      <c r="J60" s="47"/>
    </row>
    <row r="61" spans="1:10" x14ac:dyDescent="0.25">
      <c r="A61" s="76"/>
      <c r="B61" s="2"/>
      <c r="C61" s="84"/>
      <c r="D61" s="82"/>
      <c r="E61" s="47"/>
      <c r="F61" s="47"/>
      <c r="G61" s="47"/>
      <c r="H61" s="85"/>
      <c r="I61" s="83"/>
      <c r="J61" s="47"/>
    </row>
    <row r="62" spans="1:10" x14ac:dyDescent="0.25">
      <c r="A62" s="76"/>
      <c r="B62" s="2"/>
      <c r="C62" s="1"/>
      <c r="D62" s="1"/>
      <c r="E62" s="82"/>
      <c r="F62" s="47"/>
      <c r="G62" s="86"/>
      <c r="H62" s="1"/>
      <c r="I62" s="1"/>
      <c r="J62" s="1"/>
    </row>
    <row r="63" spans="1:10" x14ac:dyDescent="0.25">
      <c r="A63" s="76"/>
      <c r="B63" s="2"/>
      <c r="C63" s="123" t="s">
        <v>72</v>
      </c>
      <c r="D63" s="123"/>
      <c r="E63" s="82"/>
      <c r="F63" s="47"/>
      <c r="G63" s="1"/>
      <c r="H63" s="1"/>
      <c r="I63" s="1"/>
      <c r="J63" s="1"/>
    </row>
    <row r="64" spans="1:10" x14ac:dyDescent="0.25">
      <c r="A64" s="76"/>
      <c r="B64" s="87"/>
      <c r="C64" s="123" t="s">
        <v>73</v>
      </c>
      <c r="D64" s="123"/>
      <c r="E64" s="1"/>
      <c r="F64" s="47"/>
      <c r="G64" s="47"/>
      <c r="H64" s="86" t="s">
        <v>74</v>
      </c>
      <c r="I64" s="86"/>
      <c r="J64" s="47"/>
    </row>
    <row r="65" spans="1:10" x14ac:dyDescent="0.25">
      <c r="A65" s="1"/>
      <c r="B65" s="2"/>
      <c r="C65" s="1"/>
      <c r="D65" s="3"/>
      <c r="E65" s="1"/>
      <c r="F65" s="47"/>
      <c r="G65" s="1"/>
      <c r="H65" s="86" t="s">
        <v>75</v>
      </c>
      <c r="I65" s="47"/>
      <c r="J65" s="47"/>
    </row>
  </sheetData>
  <mergeCells count="7">
    <mergeCell ref="C64:D64"/>
    <mergeCell ref="A2:J2"/>
    <mergeCell ref="A3:J3"/>
    <mergeCell ref="A4:J4"/>
    <mergeCell ref="A7:B7"/>
    <mergeCell ref="F7:G7"/>
    <mergeCell ref="C63:D63"/>
  </mergeCells>
  <pageMargins left="0.7" right="0.7" top="0.75" bottom="0.75" header="0.3" footer="0.3"/>
  <pageSetup scale="3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view="pageBreakPreview" zoomScale="90" zoomScaleNormal="100" zoomScaleSheetLayoutView="90" workbookViewId="0">
      <selection activeCell="A3" sqref="A3:G3"/>
    </sheetView>
  </sheetViews>
  <sheetFormatPr baseColWidth="10" defaultRowHeight="15" x14ac:dyDescent="0.25"/>
  <cols>
    <col min="1" max="1" width="4.85546875" customWidth="1"/>
    <col min="2" max="2" width="5.85546875" customWidth="1"/>
    <col min="3" max="3" width="58.5703125" customWidth="1"/>
    <col min="4" max="4" width="18.140625" bestFit="1" customWidth="1"/>
    <col min="5" max="5" width="18.42578125" bestFit="1" customWidth="1"/>
    <col min="6" max="6" width="25" bestFit="1" customWidth="1"/>
    <col min="7" max="7" width="18.42578125" bestFit="1" customWidth="1"/>
  </cols>
  <sheetData>
    <row r="1" spans="1:7" ht="15.75" x14ac:dyDescent="0.25">
      <c r="A1" s="126" t="s">
        <v>0</v>
      </c>
      <c r="B1" s="126"/>
      <c r="C1" s="126"/>
      <c r="D1" s="126"/>
      <c r="E1" s="126"/>
      <c r="F1" s="126"/>
      <c r="G1" s="126"/>
    </row>
    <row r="2" spans="1:7" x14ac:dyDescent="0.25">
      <c r="A2" s="127" t="s">
        <v>76</v>
      </c>
      <c r="B2" s="127"/>
      <c r="C2" s="127"/>
      <c r="D2" s="127"/>
      <c r="E2" s="127"/>
      <c r="F2" s="127"/>
      <c r="G2" s="127"/>
    </row>
    <row r="3" spans="1:7" x14ac:dyDescent="0.25">
      <c r="A3" s="128" t="s">
        <v>77</v>
      </c>
      <c r="B3" s="128"/>
      <c r="C3" s="128"/>
      <c r="D3" s="128"/>
      <c r="E3" s="128"/>
      <c r="F3" s="128"/>
      <c r="G3" s="128"/>
    </row>
    <row r="4" spans="1:7" ht="15.75" x14ac:dyDescent="0.25">
      <c r="A4" s="129" t="s">
        <v>78</v>
      </c>
      <c r="B4" s="129"/>
      <c r="C4" s="129"/>
      <c r="D4" s="129"/>
      <c r="E4" s="129"/>
      <c r="F4" s="129"/>
      <c r="G4" s="129"/>
    </row>
    <row r="5" spans="1:7" ht="17.25" x14ac:dyDescent="0.3">
      <c r="A5" s="69"/>
      <c r="B5" s="88"/>
      <c r="C5" s="88"/>
      <c r="D5" s="88"/>
      <c r="E5" s="88"/>
      <c r="F5" s="88"/>
      <c r="G5" s="88"/>
    </row>
    <row r="6" spans="1:7" ht="17.25" x14ac:dyDescent="0.3">
      <c r="A6" s="69"/>
      <c r="B6" s="89"/>
      <c r="C6" s="66"/>
      <c r="D6" s="90"/>
      <c r="E6" s="71"/>
      <c r="F6" s="91"/>
      <c r="G6" s="69"/>
    </row>
    <row r="7" spans="1:7" ht="17.25" x14ac:dyDescent="0.3">
      <c r="A7" s="92" t="s">
        <v>79</v>
      </c>
      <c r="B7" s="93"/>
      <c r="C7" s="94"/>
      <c r="D7" s="95"/>
      <c r="E7" s="96"/>
      <c r="F7" s="97"/>
      <c r="G7" s="96">
        <f>SUM(F8:F23)</f>
        <v>34904623.810000002</v>
      </c>
    </row>
    <row r="8" spans="1:7" ht="15.75" x14ac:dyDescent="0.25">
      <c r="A8" s="71"/>
      <c r="B8" s="98" t="s">
        <v>80</v>
      </c>
      <c r="C8" s="99"/>
      <c r="D8" s="100"/>
      <c r="E8" s="72"/>
      <c r="F8" s="101">
        <f>SUM(E9:E10)</f>
        <v>24066998.93</v>
      </c>
      <c r="G8" s="72"/>
    </row>
    <row r="9" spans="1:7" ht="17.25" x14ac:dyDescent="0.3">
      <c r="A9" s="69"/>
      <c r="B9" s="93"/>
      <c r="C9" s="22" t="s">
        <v>81</v>
      </c>
      <c r="D9" s="90"/>
      <c r="E9" s="67">
        <v>311695.3</v>
      </c>
      <c r="F9" s="102"/>
      <c r="G9" s="67"/>
    </row>
    <row r="10" spans="1:7" ht="17.25" x14ac:dyDescent="0.3">
      <c r="A10" s="69"/>
      <c r="B10" s="93"/>
      <c r="C10" s="22" t="s">
        <v>82</v>
      </c>
      <c r="D10" s="90"/>
      <c r="E10" s="103">
        <v>23755303.629999999</v>
      </c>
      <c r="F10" s="102"/>
      <c r="G10" s="67"/>
    </row>
    <row r="11" spans="1:7" ht="17.25" x14ac:dyDescent="0.3">
      <c r="A11" s="69"/>
      <c r="B11" s="93"/>
      <c r="C11" s="66"/>
      <c r="D11" s="90"/>
      <c r="E11" s="67"/>
      <c r="F11" s="102"/>
      <c r="G11" s="67"/>
    </row>
    <row r="12" spans="1:7" ht="15.75" x14ac:dyDescent="0.25">
      <c r="A12" s="71"/>
      <c r="B12" s="98" t="s">
        <v>83</v>
      </c>
      <c r="C12" s="99"/>
      <c r="D12" s="100"/>
      <c r="E12" s="72"/>
      <c r="F12" s="101">
        <f>SUM(E13:E14)</f>
        <v>66804.340000000055</v>
      </c>
      <c r="G12" s="72"/>
    </row>
    <row r="13" spans="1:7" ht="17.25" x14ac:dyDescent="0.3">
      <c r="A13" s="71"/>
      <c r="B13" s="98"/>
      <c r="C13" s="22" t="s">
        <v>84</v>
      </c>
      <c r="D13" s="100"/>
      <c r="E13" s="104">
        <v>2085.85</v>
      </c>
      <c r="F13" s="101"/>
      <c r="G13" s="72"/>
    </row>
    <row r="14" spans="1:7" ht="17.25" x14ac:dyDescent="0.3">
      <c r="A14" s="69"/>
      <c r="B14" s="93"/>
      <c r="C14" s="22" t="s">
        <v>85</v>
      </c>
      <c r="D14" s="90"/>
      <c r="E14" s="103">
        <v>64718.490000000049</v>
      </c>
      <c r="F14" s="102"/>
      <c r="G14" s="67"/>
    </row>
    <row r="15" spans="1:7" ht="17.25" x14ac:dyDescent="0.3">
      <c r="A15" s="69"/>
      <c r="B15" s="93"/>
      <c r="C15" s="66"/>
      <c r="D15" s="90"/>
      <c r="E15" s="67"/>
      <c r="F15" s="102"/>
      <c r="G15" s="67"/>
    </row>
    <row r="16" spans="1:7" ht="17.25" x14ac:dyDescent="0.3">
      <c r="A16" s="71"/>
      <c r="B16" s="98" t="s">
        <v>86</v>
      </c>
      <c r="C16" s="99"/>
      <c r="D16" s="100"/>
      <c r="E16" s="67"/>
      <c r="F16" s="72">
        <f>SUM(E17:E21)</f>
        <v>10730660.48</v>
      </c>
      <c r="G16" s="72"/>
    </row>
    <row r="17" spans="1:7" ht="17.25" x14ac:dyDescent="0.3">
      <c r="A17" s="71"/>
      <c r="B17" s="98"/>
      <c r="C17" s="22" t="s">
        <v>87</v>
      </c>
      <c r="D17" s="100"/>
      <c r="E17" s="104">
        <v>9796718.75</v>
      </c>
      <c r="F17" s="72"/>
      <c r="G17" s="72"/>
    </row>
    <row r="18" spans="1:7" ht="17.25" x14ac:dyDescent="0.3">
      <c r="A18" s="71"/>
      <c r="B18" s="98"/>
      <c r="C18" s="22" t="s">
        <v>88</v>
      </c>
      <c r="D18" s="100"/>
      <c r="E18" s="104">
        <v>655858.98</v>
      </c>
      <c r="F18" s="72"/>
      <c r="G18" s="72"/>
    </row>
    <row r="19" spans="1:7" ht="17.25" x14ac:dyDescent="0.3">
      <c r="A19" s="71"/>
      <c r="B19" s="98"/>
      <c r="C19" s="22" t="s">
        <v>89</v>
      </c>
      <c r="D19" s="100"/>
      <c r="E19" s="104">
        <v>85453.17</v>
      </c>
      <c r="F19" s="72"/>
      <c r="G19" s="72"/>
    </row>
    <row r="20" spans="1:7" ht="17.25" x14ac:dyDescent="0.3">
      <c r="A20" s="71"/>
      <c r="B20" s="98"/>
      <c r="C20" s="22" t="s">
        <v>90</v>
      </c>
      <c r="D20" s="100"/>
      <c r="E20" s="104">
        <v>133197.49</v>
      </c>
      <c r="F20" s="72"/>
      <c r="G20" s="72"/>
    </row>
    <row r="21" spans="1:7" ht="17.25" x14ac:dyDescent="0.3">
      <c r="A21" s="71"/>
      <c r="B21" s="98"/>
      <c r="C21" s="22" t="s">
        <v>91</v>
      </c>
      <c r="D21" s="100"/>
      <c r="E21" s="103">
        <v>59432.09</v>
      </c>
      <c r="F21" s="72"/>
      <c r="G21" s="72"/>
    </row>
    <row r="22" spans="1:7" ht="15.75" x14ac:dyDescent="0.25">
      <c r="A22" s="71"/>
      <c r="B22" s="98"/>
      <c r="C22" s="99"/>
      <c r="D22" s="100"/>
      <c r="E22" s="72"/>
      <c r="F22" s="101"/>
      <c r="G22" s="72"/>
    </row>
    <row r="23" spans="1:7" ht="17.25" x14ac:dyDescent="0.3">
      <c r="A23" s="71"/>
      <c r="B23" s="98" t="s">
        <v>92</v>
      </c>
      <c r="C23" s="99"/>
      <c r="D23" s="100"/>
      <c r="E23" s="67"/>
      <c r="F23" s="105">
        <v>40160.06</v>
      </c>
      <c r="G23" s="72"/>
    </row>
    <row r="24" spans="1:7" ht="17.25" x14ac:dyDescent="0.3">
      <c r="A24" s="71"/>
      <c r="B24" s="98"/>
      <c r="C24" s="99"/>
      <c r="D24" s="100"/>
      <c r="E24" s="67"/>
      <c r="F24" s="106"/>
      <c r="G24" s="72"/>
    </row>
    <row r="25" spans="1:7" ht="15.75" x14ac:dyDescent="0.25">
      <c r="A25" s="71"/>
      <c r="B25" s="98"/>
      <c r="C25" s="99"/>
      <c r="D25" s="100"/>
      <c r="E25" s="72"/>
      <c r="F25" s="101"/>
      <c r="G25" s="72"/>
    </row>
    <row r="26" spans="1:7" ht="15.75" x14ac:dyDescent="0.25">
      <c r="A26" s="71"/>
      <c r="B26" s="98"/>
      <c r="C26" s="99"/>
      <c r="D26" s="100"/>
      <c r="E26" s="72"/>
      <c r="F26" s="101"/>
      <c r="G26" s="72"/>
    </row>
    <row r="27" spans="1:7" ht="17.25" x14ac:dyDescent="0.3">
      <c r="A27" s="92" t="s">
        <v>93</v>
      </c>
      <c r="B27" s="93"/>
      <c r="C27" s="94"/>
      <c r="D27" s="95"/>
      <c r="E27" s="96"/>
      <c r="F27" s="97"/>
      <c r="G27" s="107">
        <f>SUM(F28:F46)</f>
        <v>20032999.210000001</v>
      </c>
    </row>
    <row r="28" spans="1:7" ht="15.75" x14ac:dyDescent="0.25">
      <c r="A28" s="71"/>
      <c r="B28" s="98" t="s">
        <v>80</v>
      </c>
      <c r="C28" s="99"/>
      <c r="D28" s="100"/>
      <c r="E28" s="72"/>
      <c r="F28" s="101">
        <f>SUM(E29:E33)</f>
        <v>4572686.6400000006</v>
      </c>
      <c r="G28" s="72"/>
    </row>
    <row r="29" spans="1:7" ht="17.25" x14ac:dyDescent="0.3">
      <c r="A29" s="69"/>
      <c r="B29" s="93"/>
      <c r="C29" s="22" t="s">
        <v>94</v>
      </c>
      <c r="D29" s="90"/>
      <c r="E29" s="67">
        <v>508766.79</v>
      </c>
      <c r="F29" s="102"/>
      <c r="G29" s="67"/>
    </row>
    <row r="30" spans="1:7" ht="17.25" x14ac:dyDescent="0.3">
      <c r="A30" s="69"/>
      <c r="B30" s="93"/>
      <c r="C30" s="22" t="s">
        <v>95</v>
      </c>
      <c r="D30" s="90"/>
      <c r="E30" s="67">
        <v>3414205.19</v>
      </c>
      <c r="F30" s="102"/>
      <c r="G30" s="67"/>
    </row>
    <row r="31" spans="1:7" ht="17.25" x14ac:dyDescent="0.3">
      <c r="A31" s="69"/>
      <c r="B31" s="93"/>
      <c r="C31" s="22" t="s">
        <v>96</v>
      </c>
      <c r="D31" s="90"/>
      <c r="E31" s="67">
        <v>326797.64</v>
      </c>
      <c r="F31" s="102"/>
      <c r="G31" s="67"/>
    </row>
    <row r="32" spans="1:7" ht="17.25" x14ac:dyDescent="0.3">
      <c r="A32" s="69"/>
      <c r="B32" s="93"/>
      <c r="C32" s="22" t="s">
        <v>97</v>
      </c>
      <c r="D32" s="90"/>
      <c r="E32" s="67">
        <v>215.78</v>
      </c>
      <c r="F32" s="102"/>
      <c r="G32" s="67"/>
    </row>
    <row r="33" spans="1:7" ht="17.25" x14ac:dyDescent="0.3">
      <c r="A33" s="69"/>
      <c r="B33" s="93"/>
      <c r="C33" s="22" t="s">
        <v>98</v>
      </c>
      <c r="D33" s="90"/>
      <c r="E33" s="103">
        <v>322701.24</v>
      </c>
      <c r="F33" s="102"/>
      <c r="G33" s="67"/>
    </row>
    <row r="34" spans="1:7" ht="17.25" x14ac:dyDescent="0.3">
      <c r="A34" s="69"/>
      <c r="B34" s="93"/>
      <c r="C34" s="66"/>
      <c r="D34" s="90"/>
      <c r="E34" s="104"/>
      <c r="F34" s="102"/>
      <c r="G34" s="67"/>
    </row>
    <row r="35" spans="1:7" ht="15.75" x14ac:dyDescent="0.25">
      <c r="A35" s="71"/>
      <c r="B35" s="98" t="s">
        <v>99</v>
      </c>
      <c r="C35" s="99"/>
      <c r="D35" s="100"/>
      <c r="E35" s="72"/>
      <c r="F35" s="72">
        <f>+D54</f>
        <v>4385860.8599999994</v>
      </c>
      <c r="G35" s="72"/>
    </row>
    <row r="36" spans="1:7" ht="15.75" x14ac:dyDescent="0.25">
      <c r="A36" s="71"/>
      <c r="B36" s="98"/>
      <c r="C36" s="99"/>
      <c r="D36" s="100"/>
      <c r="E36" s="72"/>
      <c r="F36" s="72"/>
      <c r="G36" s="72"/>
    </row>
    <row r="37" spans="1:7" ht="15.75" x14ac:dyDescent="0.25">
      <c r="A37" s="71"/>
      <c r="B37" s="108" t="s">
        <v>100</v>
      </c>
      <c r="C37" s="99"/>
      <c r="D37" s="100"/>
      <c r="E37" s="72"/>
      <c r="F37" s="101">
        <f>SUM(E38:E42)</f>
        <v>7297780.2300000004</v>
      </c>
      <c r="G37" s="72"/>
    </row>
    <row r="38" spans="1:7" ht="17.25" x14ac:dyDescent="0.3">
      <c r="A38" s="69"/>
      <c r="B38" s="109"/>
      <c r="C38" s="22" t="s">
        <v>101</v>
      </c>
      <c r="D38" s="90"/>
      <c r="E38" s="67">
        <v>3614809.08</v>
      </c>
      <c r="F38" s="102"/>
      <c r="G38" s="67"/>
    </row>
    <row r="39" spans="1:7" ht="17.25" x14ac:dyDescent="0.3">
      <c r="A39" s="69"/>
      <c r="B39" s="109"/>
      <c r="C39" s="22" t="s">
        <v>102</v>
      </c>
      <c r="D39" s="90"/>
      <c r="E39" s="67">
        <v>9234.35</v>
      </c>
      <c r="F39" s="102"/>
      <c r="G39" s="67"/>
    </row>
    <row r="40" spans="1:7" ht="17.25" x14ac:dyDescent="0.3">
      <c r="A40" s="69"/>
      <c r="B40" s="109"/>
      <c r="C40" s="22" t="s">
        <v>103</v>
      </c>
      <c r="D40" s="90"/>
      <c r="E40" s="67">
        <v>3782.859999999986</v>
      </c>
      <c r="F40" s="102"/>
      <c r="G40" s="67"/>
    </row>
    <row r="41" spans="1:7" ht="17.25" x14ac:dyDescent="0.3">
      <c r="A41" s="69"/>
      <c r="B41" s="109"/>
      <c r="C41" s="22" t="s">
        <v>104</v>
      </c>
      <c r="D41" s="90"/>
      <c r="E41" s="67">
        <v>1188931.97</v>
      </c>
      <c r="F41" s="102"/>
      <c r="G41" s="67"/>
    </row>
    <row r="42" spans="1:7" ht="17.25" x14ac:dyDescent="0.3">
      <c r="A42" s="69"/>
      <c r="B42" s="109"/>
      <c r="C42" s="22" t="s">
        <v>105</v>
      </c>
      <c r="D42" s="90"/>
      <c r="E42" s="103">
        <v>2481021.9700000002</v>
      </c>
      <c r="F42" s="102"/>
      <c r="G42" s="67"/>
    </row>
    <row r="43" spans="1:7" ht="17.25" x14ac:dyDescent="0.3">
      <c r="A43" s="69"/>
      <c r="B43" s="109"/>
      <c r="C43" s="66"/>
      <c r="D43" s="90"/>
      <c r="E43" s="104"/>
      <c r="F43" s="102"/>
      <c r="G43" s="67"/>
    </row>
    <row r="44" spans="1:7" ht="15.75" x14ac:dyDescent="0.25">
      <c r="A44" s="71"/>
      <c r="B44" s="108" t="s">
        <v>106</v>
      </c>
      <c r="C44" s="99"/>
      <c r="D44" s="100"/>
      <c r="E44" s="72"/>
      <c r="F44" s="72">
        <v>3768942.55</v>
      </c>
      <c r="G44" s="72"/>
    </row>
    <row r="45" spans="1:7" ht="17.25" x14ac:dyDescent="0.3">
      <c r="A45" s="71"/>
      <c r="B45" s="108"/>
      <c r="C45" s="99"/>
      <c r="D45" s="100"/>
      <c r="E45" s="72"/>
      <c r="F45" s="67"/>
      <c r="G45" s="72"/>
    </row>
    <row r="46" spans="1:7" ht="15.75" x14ac:dyDescent="0.25">
      <c r="A46" s="71"/>
      <c r="B46" s="108" t="s">
        <v>107</v>
      </c>
      <c r="C46" s="99"/>
      <c r="D46" s="100"/>
      <c r="E46" s="72"/>
      <c r="F46" s="105">
        <v>7728.93</v>
      </c>
      <c r="G46" s="72"/>
    </row>
    <row r="47" spans="1:7" ht="15.75" x14ac:dyDescent="0.25">
      <c r="A47" s="71"/>
      <c r="B47" s="108"/>
      <c r="C47" s="99"/>
      <c r="D47" s="100"/>
      <c r="E47" s="72"/>
      <c r="F47" s="101"/>
      <c r="G47" s="72"/>
    </row>
    <row r="48" spans="1:7" ht="18" thickBot="1" x14ac:dyDescent="0.35">
      <c r="A48" s="110" t="s">
        <v>108</v>
      </c>
      <c r="B48" s="93"/>
      <c r="C48" s="94"/>
      <c r="D48" s="95"/>
      <c r="E48" s="96"/>
      <c r="F48" s="97"/>
      <c r="G48" s="111">
        <f>G7-G27</f>
        <v>14871624.600000001</v>
      </c>
    </row>
    <row r="49" spans="1:7" ht="18" thickTop="1" x14ac:dyDescent="0.3">
      <c r="A49" s="69"/>
      <c r="B49" s="93"/>
      <c r="C49" s="66"/>
      <c r="D49" s="90"/>
      <c r="E49" s="71"/>
      <c r="F49" s="91"/>
      <c r="G49" s="69"/>
    </row>
    <row r="50" spans="1:7" ht="17.25" x14ac:dyDescent="0.3">
      <c r="A50" s="69"/>
      <c r="B50" s="93"/>
      <c r="C50" s="66"/>
      <c r="D50" s="90"/>
      <c r="E50" s="71"/>
      <c r="F50" s="91"/>
      <c r="G50" s="112"/>
    </row>
    <row r="51" spans="1:7" ht="17.25" x14ac:dyDescent="0.3">
      <c r="A51" s="69"/>
      <c r="B51" s="93"/>
      <c r="C51" s="21" t="s">
        <v>109</v>
      </c>
      <c r="D51" s="113">
        <v>6969488.0899999989</v>
      </c>
      <c r="E51" s="71"/>
      <c r="F51" s="91"/>
      <c r="G51" s="114"/>
    </row>
    <row r="52" spans="1:7" ht="17.25" x14ac:dyDescent="0.3">
      <c r="A52" s="69"/>
      <c r="B52" s="93"/>
      <c r="C52" s="21" t="s">
        <v>110</v>
      </c>
      <c r="D52" s="113">
        <v>-3000000</v>
      </c>
      <c r="E52" s="71"/>
      <c r="F52" s="91"/>
      <c r="G52" s="67"/>
    </row>
    <row r="53" spans="1:7" ht="17.25" x14ac:dyDescent="0.3">
      <c r="A53" s="69"/>
      <c r="B53" s="93"/>
      <c r="C53" s="21" t="s">
        <v>111</v>
      </c>
      <c r="D53" s="115">
        <v>416372.77</v>
      </c>
      <c r="E53" s="71"/>
      <c r="F53" s="91"/>
      <c r="G53" s="67"/>
    </row>
    <row r="54" spans="1:7" ht="17.25" x14ac:dyDescent="0.3">
      <c r="A54" s="69"/>
      <c r="B54" s="93"/>
      <c r="C54" s="66"/>
      <c r="D54" s="72">
        <f>SUM(D51:D53)</f>
        <v>4385860.8599999994</v>
      </c>
      <c r="E54" s="71"/>
      <c r="F54" s="91"/>
      <c r="G54" s="69"/>
    </row>
    <row r="55" spans="1:7" ht="15.75" x14ac:dyDescent="0.25">
      <c r="A55" s="116"/>
      <c r="B55" s="117"/>
      <c r="C55" s="118"/>
      <c r="D55" s="119"/>
      <c r="E55" s="120"/>
      <c r="F55" s="121"/>
      <c r="G55" s="116"/>
    </row>
    <row r="56" spans="1:7" ht="15.75" x14ac:dyDescent="0.25">
      <c r="A56" s="116"/>
      <c r="B56" s="117"/>
      <c r="C56" s="118"/>
      <c r="D56" s="119"/>
      <c r="E56" s="120"/>
      <c r="F56" s="121"/>
      <c r="G56" s="116"/>
    </row>
    <row r="57" spans="1:7" ht="15.75" x14ac:dyDescent="0.25">
      <c r="A57" s="116"/>
      <c r="B57" s="117"/>
      <c r="C57" s="118"/>
      <c r="D57" s="119"/>
      <c r="E57" s="120"/>
      <c r="F57" s="121"/>
      <c r="G57" s="116"/>
    </row>
    <row r="58" spans="1:7" ht="15.75" x14ac:dyDescent="0.25">
      <c r="A58" s="116"/>
      <c r="B58" s="117"/>
      <c r="C58" s="118"/>
      <c r="D58" s="119"/>
      <c r="E58" s="120"/>
      <c r="F58" s="121"/>
      <c r="G58" s="116"/>
    </row>
    <row r="59" spans="1:7" ht="15.75" x14ac:dyDescent="0.25">
      <c r="A59" s="116"/>
      <c r="B59" s="117"/>
      <c r="C59" s="118"/>
      <c r="D59" s="119"/>
      <c r="E59" s="120"/>
      <c r="F59" s="121"/>
      <c r="G59" s="116"/>
    </row>
    <row r="60" spans="1:7" ht="15.75" x14ac:dyDescent="0.25">
      <c r="A60" s="116"/>
      <c r="B60" s="117"/>
      <c r="C60" s="118"/>
      <c r="D60" s="119"/>
      <c r="E60" s="120"/>
      <c r="F60" s="121"/>
      <c r="G60" s="116"/>
    </row>
    <row r="61" spans="1:7" ht="15.75" x14ac:dyDescent="0.25">
      <c r="A61" s="116"/>
      <c r="B61" s="117"/>
      <c r="C61" s="118"/>
      <c r="D61" s="119"/>
      <c r="E61" s="120"/>
      <c r="F61" s="121"/>
      <c r="G61" s="116"/>
    </row>
    <row r="62" spans="1:7" ht="15.75" x14ac:dyDescent="0.25">
      <c r="A62" s="116"/>
      <c r="B62" s="117"/>
      <c r="C62" s="118"/>
      <c r="D62" s="119"/>
      <c r="E62" s="120"/>
      <c r="F62" s="121"/>
      <c r="G62" s="116"/>
    </row>
    <row r="63" spans="1:7" ht="15.75" x14ac:dyDescent="0.25">
      <c r="A63" s="116"/>
      <c r="B63" s="117"/>
      <c r="C63" s="123" t="s">
        <v>72</v>
      </c>
      <c r="D63" s="123"/>
      <c r="E63" s="122"/>
      <c r="F63" s="86" t="s">
        <v>74</v>
      </c>
      <c r="G63" s="116"/>
    </row>
    <row r="64" spans="1:7" ht="15.75" x14ac:dyDescent="0.25">
      <c r="A64" s="116"/>
      <c r="B64" s="117"/>
      <c r="C64" s="123" t="s">
        <v>73</v>
      </c>
      <c r="D64" s="123"/>
      <c r="E64" s="122"/>
      <c r="F64" s="86" t="s">
        <v>75</v>
      </c>
      <c r="G64" s="116"/>
    </row>
  </sheetData>
  <mergeCells count="6">
    <mergeCell ref="C64:D64"/>
    <mergeCell ref="A1:G1"/>
    <mergeCell ref="A2:G2"/>
    <mergeCell ref="A3:G3"/>
    <mergeCell ref="A4:G4"/>
    <mergeCell ref="C63:D63"/>
  </mergeCells>
  <pageMargins left="0.7" right="0.7" top="0.75" bottom="0.75" header="0.3" footer="0.3"/>
  <pageSetup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EEFF</vt:lpstr>
      <vt:lpstr>EERR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Claudia Lissette Varela de Soriano</cp:lastModifiedBy>
  <dcterms:created xsi:type="dcterms:W3CDTF">2017-05-12T18:00:45Z</dcterms:created>
  <dcterms:modified xsi:type="dcterms:W3CDTF">2017-05-12T18:30:27Z</dcterms:modified>
</cp:coreProperties>
</file>